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2\1 výzva\"/>
    </mc:Choice>
  </mc:AlternateContent>
  <xr:revisionPtr revIDLastSave="0" documentId="13_ncr:1_{1C90FFD5-7820-4F02-B38F-ECA14B839E6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T11" i="1"/>
  <c r="S12" i="1"/>
  <c r="T12" i="1"/>
  <c r="P11" i="1"/>
  <c r="P12" i="1"/>
  <c r="S9" i="1"/>
  <c r="T9" i="1"/>
  <c r="S10" i="1"/>
  <c r="T10" i="1"/>
  <c r="P9" i="1"/>
  <c r="P10" i="1"/>
  <c r="T8" i="1"/>
  <c r="S7" i="1"/>
  <c r="T7" i="1"/>
  <c r="S8" i="1"/>
  <c r="P7" i="1"/>
  <c r="P8" i="1"/>
  <c r="Q15" i="1" l="1"/>
  <c r="R15" i="1"/>
</calcChain>
</file>

<file path=xl/sharedStrings.xml><?xml version="1.0" encoding="utf-8"?>
<sst xmlns="http://schemas.openxmlformats.org/spreadsheetml/2006/main" count="76" uniqueCount="57">
  <si>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</si>
  <si>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</si>
  <si>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</si>
  <si>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</si>
  <si>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</si>
  <si>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</si>
  <si>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</si>
  <si>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</si>
  <si>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</si>
  <si>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</si>
  <si>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</si>
  <si>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</si>
  <si>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</si>
  <si>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</si>
  <si>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</si>
  <si>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</si>
  <si>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</si>
  <si>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</si>
  <si>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</si>
  <si>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</si>
  <si>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</si>
  <si>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</si>
  <si>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</si>
  <si>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</si>
  <si>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</si>
  <si>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</si>
  <si>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</si>
  <si>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</si>
  <si>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</si>
  <si>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</si>
  <si>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</si>
  <si>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</si>
  <si>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Samostatná faktura</t>
  </si>
  <si>
    <t>Pokud financováno z projektových prostředků, pak ŘEŠITEL uvede: NÁZEV A ČÍSLO DOTAČNÍHO PROJEKTU</t>
  </si>
  <si>
    <t>21 dní</t>
  </si>
  <si>
    <t>F2 - Šmídl UN558</t>
  </si>
  <si>
    <t>materiál Šmídl UN558</t>
  </si>
  <si>
    <t>Ing. Jaroslav Šebesta,
Tel.: 37763 2131</t>
  </si>
  <si>
    <t>Technická 8, 
301 00 Plzeň 3, 
Fakulta aplikovaných věd - 
Katedra kybernetiky,
místnost UC 431</t>
  </si>
  <si>
    <t>Tablet se slotem na sim kartu</t>
  </si>
  <si>
    <r>
      <t>Dotykový tablet se slotem na SIM kartu.
Operační systé</t>
    </r>
    <r>
      <rPr>
        <sz val="11"/>
        <rFont val="Calibri"/>
        <family val="2"/>
        <charset val="238"/>
        <scheme val="minor"/>
      </rPr>
      <t xml:space="preserve">m android </t>
    </r>
    <r>
      <rPr>
        <sz val="11"/>
        <color theme="1"/>
        <rFont val="Calibri"/>
        <family val="2"/>
        <charset val="238"/>
        <scheme val="minor"/>
      </rPr>
      <t>verze minimálně 13 (specifikovaný operační systém je nutný kvůli testovaní kompatibility vyvíjených aplikací).
Barva se preferuje šedá.
LCD display:  technologie IPS s úhlopříčkou minimálně 11 palců  a rozlišení minimálně 1920 × 1200.
Minimálně osmijádrový procesor s AI Score (https://ai-benchmark.com) minimálně 25,1.
Paměť minimálně 8GB.
Vnitřní úložiště min. 128GB , rozšiřitelné paměťovou kartou o kapacitě až 1000GB.
Funkce a vybavení: WiFi, Bluetooth, GPS, 4G/LTE, zadní fotoaparát min. 8 Mpx (f/2), přední fotoaparát min. 8 Mpx (f/2), Nano SIM, odolný min. dle IP52, USB-C, 15W rychlé nabíjení, gyroskop, světelný senzor, G-Senzor.
Kapacita baterie min. 7040 mAh.
Součástí je aktivní stylus (dotykové pero) s min. 4 096 úrovní citlivosti na tlak, podporou naklápění a vyměnitelnou baterií s dlouhou výdrží.</t>
    </r>
  </si>
  <si>
    <t>Obal na tablet kompatibilní s pol.č. 1</t>
  </si>
  <si>
    <t>PC zdroj</t>
  </si>
  <si>
    <t>HDMI propojovací kabel</t>
  </si>
  <si>
    <t>Tomáš Rohovský,
Tel.: 37763 2860,
733 663 475</t>
  </si>
  <si>
    <t>Univerzitní 20, 
301 00 Plzeň,
Centrum informatizace a výpočetní techniky - Oddělení Infrastrukturní služby,
místnost UI 425</t>
  </si>
  <si>
    <t>Minimální výkon: 650W.
Formát: ATX.
Konektory: ATX 20+4pin, CPU 8pin / 4+4pin, Molex 4pin, PCI-E 8pin / 6+2pin, SATA 15pin.
Počet PCI Express 8-pin / 6+2-pin: min. 4x.
Počet Serial ATA 15-pin: min. 5x.
Počet Molex HDD 4-pin: min. 4x
Certifikace: min. 80 PLUS Bronze.
Funkce: Zero RPM mode, tepelná regulace otáček, síťový vypínač.
Ochrana: přepěťová ochrana, podpěťová ochrana, nadproudová ochrana, ochrana proti přetížení, ochrana proti zkratu, ochrana proti přehřátí.</t>
  </si>
  <si>
    <t>Myš bezdrátová ergonomická</t>
  </si>
  <si>
    <t>14 dní</t>
  </si>
  <si>
    <t>Filip Bušek, 
Tel.: 735 715 934,
37763 5219</t>
  </si>
  <si>
    <t>Univerzitní 22, 
301 00 Plzeň,
Ústav jazykové přípravy,
místnost UU 306</t>
  </si>
  <si>
    <t>Myš drátová</t>
  </si>
  <si>
    <t>Drátová optická myš, připojení přes USB, citlivost min. 1600 DPI, tři tlačítka, klasické kolečko.</t>
  </si>
  <si>
    <t xml:space="preserve">Bezdrátová vertikální optická myš pro praváky. 
Připojení pomocí bezdrátového USB příjmače. 
Napájení pomocí AA nebo AAA baterií. 
Změna citlivosti DPI pomocí tlačítka, citlivost alespoň 1600 DPI.
6 tlačítek. </t>
  </si>
  <si>
    <t>Zavírací pouzdro na tablet s pevnou kostrou, chrání i boční strany tabletu, barva se prefaruje šedá.
Kompatibilní s tabletem z položky č. 1 - nebrání fotoaparátu, nabíjecímu ani sluchátkovému konektoru.
Integrovaný stojánek, místo pro uložení dotykového pera.</t>
  </si>
  <si>
    <t>Typ kabelu: propojovací HDMI kabel.
Délka kabelu: 15 m.
Standard: min. HDMI 2.0.
Přenosová rychlost: min. 4K (3840x2160) při 60 Hz, min. 32 audio/zvukových kanálů.
Zakončení kabelu: rovné na obou stranách se zlatým pozlacením HDMI konektorů.</t>
  </si>
  <si>
    <t xml:space="preserve">Příloha č. 2 Kupní smlouvy - technická specifikace
Výpočetní technika (III.) 102 - 2024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</si>
</sst>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2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21" fillId="4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left" vertical="center" wrapText="1" indent="1"/>
    </xf>
    <xf numFmtId="0" fontId="25" fillId="4" borderId="14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H1" zoomScale="78" zoomScaleNormal="78" workbookViewId="0">
      <selection activeCell="R7" sqref="R7:R12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9" customWidth="1"/>
    <col min="5" max="5" width="10.5703125" style="22" customWidth="1"/>
    <col min="6" max="6" width="128.85546875" style="4" customWidth="1"/>
    <col min="7" max="7" width="32.140625" style="6" customWidth="1"/>
    <col min="8" max="8" width="23.42578125" style="6" customWidth="1"/>
    <col min="9" max="9" width="28.85546875" style="6" customWidth="1"/>
    <col min="10" max="10" width="16.140625" style="4" customWidth="1"/>
    <col min="11" max="11" width="28.28515625" style="1" hidden="1" customWidth="1"/>
    <col min="12" max="12" width="26.85546875" style="1" customWidth="1"/>
    <col min="13" max="13" width="26.5703125" style="1" customWidth="1"/>
    <col min="14" max="14" width="36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56</v>
      </c>
      <c r="C1" s="3"/>
      <c r="D1" s="3"/>
      <c r="E1" s="1"/>
      <c r="G1" s="5"/>
      <c r="V1" s="1"/>
    </row>
    <row r="2" spans="1:22" ht="20.2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25</v>
      </c>
      <c r="H6" s="31" t="s">
        <v>26</v>
      </c>
      <c r="I6" s="32" t="s">
        <v>17</v>
      </c>
      <c r="J6" s="29" t="s">
        <v>18</v>
      </c>
      <c r="K6" s="29" t="s">
        <v>33</v>
      </c>
      <c r="L6" s="33" t="s">
        <v>19</v>
      </c>
      <c r="M6" s="34" t="s">
        <v>20</v>
      </c>
      <c r="N6" s="33" t="s">
        <v>21</v>
      </c>
      <c r="O6" s="29" t="s">
        <v>29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46" customHeight="1" thickTop="1" x14ac:dyDescent="0.25">
      <c r="A7" s="37"/>
      <c r="B7" s="38">
        <v>1</v>
      </c>
      <c r="C7" s="39" t="s">
        <v>39</v>
      </c>
      <c r="D7" s="40">
        <v>1</v>
      </c>
      <c r="E7" s="41" t="s">
        <v>28</v>
      </c>
      <c r="F7" s="42" t="s">
        <v>40</v>
      </c>
      <c r="G7" s="121"/>
      <c r="H7" s="43" t="s">
        <v>30</v>
      </c>
      <c r="I7" s="44" t="s">
        <v>32</v>
      </c>
      <c r="J7" s="44" t="s">
        <v>30</v>
      </c>
      <c r="K7" s="45"/>
      <c r="L7" s="46"/>
      <c r="M7" s="47" t="s">
        <v>37</v>
      </c>
      <c r="N7" s="47" t="s">
        <v>38</v>
      </c>
      <c r="O7" s="48" t="s">
        <v>34</v>
      </c>
      <c r="P7" s="49">
        <f>D7*Q7</f>
        <v>5200</v>
      </c>
      <c r="Q7" s="50">
        <v>5200</v>
      </c>
      <c r="R7" s="124"/>
      <c r="S7" s="51">
        <f>D7*R7</f>
        <v>0</v>
      </c>
      <c r="T7" s="52" t="str">
        <f t="shared" ref="T7:T8" si="0">IF(ISNUMBER(R7), IF(R7&gt;Q7,"NEVYHOVUJE","VYHOVUJE")," ")</f>
        <v xml:space="preserve"> </v>
      </c>
      <c r="U7" s="53" t="s">
        <v>35</v>
      </c>
      <c r="V7" s="54" t="s">
        <v>11</v>
      </c>
    </row>
    <row r="8" spans="1:22" ht="105" customHeight="1" thickBot="1" x14ac:dyDescent="0.3">
      <c r="A8" s="37"/>
      <c r="B8" s="55">
        <v>2</v>
      </c>
      <c r="C8" s="56" t="s">
        <v>41</v>
      </c>
      <c r="D8" s="57">
        <v>1</v>
      </c>
      <c r="E8" s="58" t="s">
        <v>28</v>
      </c>
      <c r="F8" s="59" t="s">
        <v>54</v>
      </c>
      <c r="G8" s="122"/>
      <c r="H8" s="60" t="s">
        <v>30</v>
      </c>
      <c r="I8" s="61"/>
      <c r="J8" s="61"/>
      <c r="K8" s="62"/>
      <c r="L8" s="63"/>
      <c r="M8" s="64"/>
      <c r="N8" s="64"/>
      <c r="O8" s="65"/>
      <c r="P8" s="66">
        <f>D8*Q8</f>
        <v>450</v>
      </c>
      <c r="Q8" s="67">
        <v>450</v>
      </c>
      <c r="R8" s="125"/>
      <c r="S8" s="68">
        <f>D8*R8</f>
        <v>0</v>
      </c>
      <c r="T8" s="69" t="str">
        <f t="shared" si="0"/>
        <v xml:space="preserve"> </v>
      </c>
      <c r="U8" s="70" t="s">
        <v>36</v>
      </c>
      <c r="V8" s="71" t="s">
        <v>12</v>
      </c>
    </row>
    <row r="9" spans="1:22" ht="177" customHeight="1" x14ac:dyDescent="0.25">
      <c r="A9" s="37"/>
      <c r="B9" s="38">
        <v>3</v>
      </c>
      <c r="C9" s="39" t="s">
        <v>42</v>
      </c>
      <c r="D9" s="40">
        <v>2</v>
      </c>
      <c r="E9" s="41" t="s">
        <v>28</v>
      </c>
      <c r="F9" s="72" t="s">
        <v>46</v>
      </c>
      <c r="G9" s="121"/>
      <c r="H9" s="43" t="s">
        <v>30</v>
      </c>
      <c r="I9" s="73" t="s">
        <v>32</v>
      </c>
      <c r="J9" s="73" t="s">
        <v>30</v>
      </c>
      <c r="K9" s="45"/>
      <c r="L9" s="46"/>
      <c r="M9" s="74" t="s">
        <v>44</v>
      </c>
      <c r="N9" s="74" t="s">
        <v>45</v>
      </c>
      <c r="O9" s="48" t="s">
        <v>34</v>
      </c>
      <c r="P9" s="49">
        <f>D9*Q9</f>
        <v>3600</v>
      </c>
      <c r="Q9" s="50">
        <v>1800</v>
      </c>
      <c r="R9" s="124"/>
      <c r="S9" s="51">
        <f>D9*R9</f>
        <v>0</v>
      </c>
      <c r="T9" s="52" t="str">
        <f t="shared" ref="T9:T10" si="1">IF(ISNUMBER(R9), IF(R9&gt;Q9,"NEVYHOVUJE","VYHOVUJE")," ")</f>
        <v xml:space="preserve"> </v>
      </c>
      <c r="U9" s="75"/>
      <c r="V9" s="54" t="s">
        <v>12</v>
      </c>
    </row>
    <row r="10" spans="1:22" ht="117.75" customHeight="1" thickBot="1" x14ac:dyDescent="0.3">
      <c r="A10" s="37"/>
      <c r="B10" s="55">
        <v>4</v>
      </c>
      <c r="C10" s="56" t="s">
        <v>43</v>
      </c>
      <c r="D10" s="57">
        <v>1</v>
      </c>
      <c r="E10" s="58" t="s">
        <v>28</v>
      </c>
      <c r="F10" s="59" t="s">
        <v>55</v>
      </c>
      <c r="G10" s="122"/>
      <c r="H10" s="60" t="s">
        <v>30</v>
      </c>
      <c r="I10" s="76"/>
      <c r="J10" s="76"/>
      <c r="K10" s="62"/>
      <c r="L10" s="63"/>
      <c r="M10" s="64"/>
      <c r="N10" s="64"/>
      <c r="O10" s="65"/>
      <c r="P10" s="66">
        <f>D10*Q10</f>
        <v>600</v>
      </c>
      <c r="Q10" s="67">
        <v>600</v>
      </c>
      <c r="R10" s="125"/>
      <c r="S10" s="68">
        <f>D10*R10</f>
        <v>0</v>
      </c>
      <c r="T10" s="69" t="str">
        <f t="shared" si="1"/>
        <v xml:space="preserve"> </v>
      </c>
      <c r="U10" s="77"/>
      <c r="V10" s="71" t="s">
        <v>13</v>
      </c>
    </row>
    <row r="11" spans="1:22" ht="97.5" customHeight="1" x14ac:dyDescent="0.25">
      <c r="A11" s="37"/>
      <c r="B11" s="38">
        <v>5</v>
      </c>
      <c r="C11" s="39" t="s">
        <v>47</v>
      </c>
      <c r="D11" s="40">
        <v>6</v>
      </c>
      <c r="E11" s="41" t="s">
        <v>28</v>
      </c>
      <c r="F11" s="78" t="s">
        <v>53</v>
      </c>
      <c r="G11" s="121"/>
      <c r="H11" s="43" t="s">
        <v>30</v>
      </c>
      <c r="I11" s="79" t="s">
        <v>32</v>
      </c>
      <c r="J11" s="79" t="s">
        <v>30</v>
      </c>
      <c r="K11" s="45"/>
      <c r="L11" s="46"/>
      <c r="M11" s="80" t="s">
        <v>49</v>
      </c>
      <c r="N11" s="80" t="s">
        <v>50</v>
      </c>
      <c r="O11" s="48" t="s">
        <v>48</v>
      </c>
      <c r="P11" s="49">
        <f>D11*Q11</f>
        <v>1500</v>
      </c>
      <c r="Q11" s="50">
        <v>250</v>
      </c>
      <c r="R11" s="124"/>
      <c r="S11" s="51">
        <f>D11*R11</f>
        <v>0</v>
      </c>
      <c r="T11" s="52" t="str">
        <f t="shared" ref="T11:T12" si="2">IF(ISNUMBER(R11), IF(R11&gt;Q11,"NEVYHOVUJE","VYHOVUJE")," ")</f>
        <v xml:space="preserve"> </v>
      </c>
      <c r="U11" s="75"/>
      <c r="V11" s="81" t="s">
        <v>12</v>
      </c>
    </row>
    <row r="12" spans="1:22" ht="52.5" customHeight="1" thickBot="1" x14ac:dyDescent="0.3">
      <c r="A12" s="37"/>
      <c r="B12" s="82">
        <v>6</v>
      </c>
      <c r="C12" s="83" t="s">
        <v>51</v>
      </c>
      <c r="D12" s="84">
        <v>20</v>
      </c>
      <c r="E12" s="85" t="s">
        <v>28</v>
      </c>
      <c r="F12" s="86" t="s">
        <v>52</v>
      </c>
      <c r="G12" s="123"/>
      <c r="H12" s="87" t="s">
        <v>30</v>
      </c>
      <c r="I12" s="88"/>
      <c r="J12" s="88"/>
      <c r="K12" s="89"/>
      <c r="L12" s="90"/>
      <c r="M12" s="91"/>
      <c r="N12" s="91"/>
      <c r="O12" s="92"/>
      <c r="P12" s="93">
        <f>D12*Q12</f>
        <v>3400</v>
      </c>
      <c r="Q12" s="94">
        <v>170</v>
      </c>
      <c r="R12" s="126"/>
      <c r="S12" s="95">
        <f>D12*R12</f>
        <v>0</v>
      </c>
      <c r="T12" s="96" t="str">
        <f t="shared" si="2"/>
        <v xml:space="preserve"> </v>
      </c>
      <c r="U12" s="97"/>
      <c r="V12" s="98"/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99" t="s">
        <v>27</v>
      </c>
      <c r="C14" s="99"/>
      <c r="D14" s="99"/>
      <c r="E14" s="99"/>
      <c r="F14" s="99"/>
      <c r="G14" s="99"/>
      <c r="H14" s="100"/>
      <c r="I14" s="100"/>
      <c r="J14" s="101"/>
      <c r="K14" s="101"/>
      <c r="L14" s="27"/>
      <c r="M14" s="27"/>
      <c r="N14" s="27"/>
      <c r="O14" s="102"/>
      <c r="P14" s="102"/>
      <c r="Q14" s="103" t="s">
        <v>9</v>
      </c>
      <c r="R14" s="104" t="s">
        <v>10</v>
      </c>
      <c r="S14" s="105"/>
      <c r="T14" s="106"/>
      <c r="U14" s="107"/>
      <c r="V14" s="108"/>
    </row>
    <row r="15" spans="1:22" ht="23.25" customHeight="1" thickTop="1" thickBot="1" x14ac:dyDescent="0.3">
      <c r="B15" s="109"/>
      <c r="C15" s="109"/>
      <c r="D15" s="109"/>
      <c r="E15" s="109"/>
      <c r="F15" s="109"/>
      <c r="G15" s="109"/>
      <c r="H15" s="109"/>
      <c r="I15" s="110"/>
      <c r="L15" s="7"/>
      <c r="M15" s="7"/>
      <c r="N15" s="7"/>
      <c r="O15" s="111"/>
      <c r="P15" s="111"/>
      <c r="Q15" s="112">
        <f>SUM(P7:P12)</f>
        <v>14750</v>
      </c>
      <c r="R15" s="113">
        <f>SUM(S7:S12)</f>
        <v>0</v>
      </c>
      <c r="S15" s="114"/>
      <c r="T15" s="115"/>
    </row>
    <row r="16" spans="1:22" ht="15.75" thickTop="1" x14ac:dyDescent="0.25">
      <c r="B16" s="116" t="s">
        <v>31</v>
      </c>
      <c r="C16" s="116"/>
      <c r="D16" s="116"/>
      <c r="E16" s="116"/>
      <c r="F16" s="116"/>
      <c r="G16" s="1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17"/>
      <c r="C17" s="117"/>
      <c r="D17" s="117"/>
      <c r="E17" s="117"/>
      <c r="F17" s="11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17"/>
      <c r="C18" s="117"/>
      <c r="D18" s="117"/>
      <c r="E18" s="117"/>
      <c r="F18" s="11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17"/>
      <c r="C19" s="117"/>
      <c r="D19" s="117"/>
      <c r="E19" s="117"/>
      <c r="F19" s="11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1"/>
      <c r="D20" s="118"/>
      <c r="E20" s="101"/>
      <c r="F20" s="10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20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1"/>
      <c r="D22" s="118"/>
      <c r="E22" s="101"/>
      <c r="F22" s="101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1"/>
      <c r="D23" s="118"/>
      <c r="E23" s="101"/>
      <c r="F23" s="101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1"/>
      <c r="D24" s="118"/>
      <c r="E24" s="101"/>
      <c r="F24" s="101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1"/>
      <c r="D25" s="118"/>
      <c r="E25" s="101"/>
      <c r="F25" s="101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1"/>
      <c r="D26" s="118"/>
      <c r="E26" s="101"/>
      <c r="F26" s="10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1"/>
      <c r="D27" s="118"/>
      <c r="E27" s="101"/>
      <c r="F27" s="10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1"/>
      <c r="D28" s="118"/>
      <c r="E28" s="101"/>
      <c r="F28" s="10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1"/>
      <c r="D29" s="118"/>
      <c r="E29" s="101"/>
      <c r="F29" s="10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1"/>
      <c r="D30" s="118"/>
      <c r="E30" s="101"/>
      <c r="F30" s="10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1"/>
      <c r="D31" s="118"/>
      <c r="E31" s="101"/>
      <c r="F31" s="10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1"/>
      <c r="D32" s="118"/>
      <c r="E32" s="101"/>
      <c r="F32" s="10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1"/>
      <c r="D33" s="118"/>
      <c r="E33" s="101"/>
      <c r="F33" s="10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1"/>
      <c r="D34" s="118"/>
      <c r="E34" s="101"/>
      <c r="F34" s="10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1"/>
      <c r="D35" s="118"/>
      <c r="E35" s="101"/>
      <c r="F35" s="10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1"/>
      <c r="D36" s="118"/>
      <c r="E36" s="101"/>
      <c r="F36" s="10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1"/>
      <c r="D37" s="118"/>
      <c r="E37" s="101"/>
      <c r="F37" s="10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1"/>
      <c r="D38" s="118"/>
      <c r="E38" s="101"/>
      <c r="F38" s="10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1"/>
      <c r="D39" s="118"/>
      <c r="E39" s="101"/>
      <c r="F39" s="10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1"/>
      <c r="D40" s="118"/>
      <c r="E40" s="101"/>
      <c r="F40" s="10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1"/>
      <c r="D41" s="118"/>
      <c r="E41" s="101"/>
      <c r="F41" s="10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1"/>
      <c r="D42" s="118"/>
      <c r="E42" s="101"/>
      <c r="F42" s="10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1"/>
      <c r="D43" s="118"/>
      <c r="E43" s="101"/>
      <c r="F43" s="10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1"/>
      <c r="D44" s="118"/>
      <c r="E44" s="101"/>
      <c r="F44" s="10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1"/>
      <c r="D45" s="118"/>
      <c r="E45" s="101"/>
      <c r="F45" s="10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1"/>
      <c r="D46" s="118"/>
      <c r="E46" s="101"/>
      <c r="F46" s="10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1"/>
      <c r="D47" s="118"/>
      <c r="E47" s="101"/>
      <c r="F47" s="10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1"/>
      <c r="D48" s="118"/>
      <c r="E48" s="101"/>
      <c r="F48" s="10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1"/>
      <c r="D49" s="118"/>
      <c r="E49" s="101"/>
      <c r="F49" s="10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1"/>
      <c r="D50" s="118"/>
      <c r="E50" s="101"/>
      <c r="F50" s="10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1"/>
      <c r="D51" s="118"/>
      <c r="E51" s="101"/>
      <c r="F51" s="10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1"/>
      <c r="D52" s="118"/>
      <c r="E52" s="101"/>
      <c r="F52" s="10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1"/>
      <c r="D53" s="118"/>
      <c r="E53" s="101"/>
      <c r="F53" s="10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1"/>
      <c r="D54" s="118"/>
      <c r="E54" s="101"/>
      <c r="F54" s="10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1"/>
      <c r="D55" s="118"/>
      <c r="E55" s="101"/>
      <c r="F55" s="10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1"/>
      <c r="D56" s="118"/>
      <c r="E56" s="101"/>
      <c r="F56" s="10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1"/>
      <c r="D57" s="118"/>
      <c r="E57" s="101"/>
      <c r="F57" s="10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1"/>
      <c r="D58" s="118"/>
      <c r="E58" s="101"/>
      <c r="F58" s="10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1"/>
      <c r="D59" s="118"/>
      <c r="E59" s="101"/>
      <c r="F59" s="10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1"/>
      <c r="D60" s="118"/>
      <c r="E60" s="101"/>
      <c r="F60" s="10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1"/>
      <c r="D61" s="118"/>
      <c r="E61" s="101"/>
      <c r="F61" s="10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1"/>
      <c r="D62" s="118"/>
      <c r="E62" s="101"/>
      <c r="F62" s="10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1"/>
      <c r="D63" s="118"/>
      <c r="E63" s="101"/>
      <c r="F63" s="10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1"/>
      <c r="D64" s="118"/>
      <c r="E64" s="101"/>
      <c r="F64" s="10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1"/>
      <c r="D65" s="118"/>
      <c r="E65" s="101"/>
      <c r="F65" s="10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1"/>
      <c r="D66" s="118"/>
      <c r="E66" s="101"/>
      <c r="F66" s="10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1"/>
      <c r="D67" s="118"/>
      <c r="E67" s="101"/>
      <c r="F67" s="10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1"/>
      <c r="D68" s="118"/>
      <c r="E68" s="101"/>
      <c r="F68" s="10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1"/>
      <c r="D69" s="118"/>
      <c r="E69" s="101"/>
      <c r="F69" s="10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1"/>
      <c r="D70" s="118"/>
      <c r="E70" s="101"/>
      <c r="F70" s="10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1"/>
      <c r="D71" s="118"/>
      <c r="E71" s="101"/>
      <c r="F71" s="10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1"/>
      <c r="D72" s="118"/>
      <c r="E72" s="101"/>
      <c r="F72" s="10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1"/>
      <c r="D73" s="118"/>
      <c r="E73" s="101"/>
      <c r="F73" s="10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1"/>
      <c r="D74" s="118"/>
      <c r="E74" s="101"/>
      <c r="F74" s="10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1"/>
      <c r="D75" s="118"/>
      <c r="E75" s="101"/>
      <c r="F75" s="10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1"/>
      <c r="D76" s="118"/>
      <c r="E76" s="101"/>
      <c r="F76" s="10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1"/>
      <c r="D77" s="118"/>
      <c r="E77" s="101"/>
      <c r="F77" s="10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1"/>
      <c r="D78" s="118"/>
      <c r="E78" s="101"/>
      <c r="F78" s="10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1"/>
      <c r="D79" s="118"/>
      <c r="E79" s="101"/>
      <c r="F79" s="10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1"/>
      <c r="D80" s="118"/>
      <c r="E80" s="101"/>
      <c r="F80" s="10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1"/>
      <c r="D81" s="118"/>
      <c r="E81" s="101"/>
      <c r="F81" s="10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1"/>
      <c r="D82" s="118"/>
      <c r="E82" s="101"/>
      <c r="F82" s="10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1"/>
      <c r="D83" s="118"/>
      <c r="E83" s="101"/>
      <c r="F83" s="10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1"/>
      <c r="D84" s="118"/>
      <c r="E84" s="101"/>
      <c r="F84" s="10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1"/>
      <c r="D85" s="118"/>
      <c r="E85" s="101"/>
      <c r="F85" s="10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1"/>
      <c r="D86" s="118"/>
      <c r="E86" s="101"/>
      <c r="F86" s="10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1"/>
      <c r="D87" s="118"/>
      <c r="E87" s="101"/>
      <c r="F87" s="10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1"/>
      <c r="D88" s="118"/>
      <c r="E88" s="101"/>
      <c r="F88" s="10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1"/>
      <c r="D89" s="118"/>
      <c r="E89" s="101"/>
      <c r="F89" s="10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1"/>
      <c r="D90" s="118"/>
      <c r="E90" s="101"/>
      <c r="F90" s="10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1"/>
      <c r="D91" s="118"/>
      <c r="E91" s="101"/>
      <c r="F91" s="10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1"/>
      <c r="D92" s="118"/>
      <c r="E92" s="101"/>
      <c r="F92" s="10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1"/>
      <c r="D93" s="118"/>
      <c r="E93" s="101"/>
      <c r="F93" s="10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1"/>
      <c r="D94" s="118"/>
      <c r="E94" s="101"/>
      <c r="F94" s="10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1"/>
      <c r="D95" s="118"/>
      <c r="E95" s="101"/>
      <c r="F95" s="10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1"/>
      <c r="D96" s="118"/>
      <c r="E96" s="101"/>
      <c r="F96" s="10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1"/>
      <c r="D97" s="118"/>
      <c r="E97" s="101"/>
      <c r="F97" s="10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1"/>
      <c r="D98" s="118"/>
      <c r="E98" s="101"/>
      <c r="F98" s="10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1"/>
      <c r="D99" s="118"/>
      <c r="E99" s="101"/>
      <c r="F99" s="10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1"/>
      <c r="D100" s="118"/>
      <c r="E100" s="101"/>
      <c r="F100" s="10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1"/>
      <c r="D101" s="118"/>
      <c r="E101" s="101"/>
      <c r="F101" s="101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Re4l3b1toqTv54/H6O9vV5qnZLLKGdpa4AvFxFwUb4NzDBhC3Lny75yx+kcEzZAtxj8smrU4GYw3zLvL4FsKqg==" saltValue="P4hc2r6TRO9KCCuFYlL9JA==" spinCount="100000" sheet="1" objects="1" scenarios="1"/>
  <mergeCells count="32">
    <mergeCell ref="U11:U12"/>
    <mergeCell ref="V11:V12"/>
    <mergeCell ref="I11:I12"/>
    <mergeCell ref="J11:J12"/>
    <mergeCell ref="K11:K12"/>
    <mergeCell ref="O11:O12"/>
    <mergeCell ref="M11:M12"/>
    <mergeCell ref="N11:N12"/>
    <mergeCell ref="L11:L12"/>
    <mergeCell ref="B16:G16"/>
    <mergeCell ref="R15:T15"/>
    <mergeCell ref="R14:T14"/>
    <mergeCell ref="B14:G14"/>
    <mergeCell ref="B15:H15"/>
    <mergeCell ref="O7:O8"/>
    <mergeCell ref="I9:I10"/>
    <mergeCell ref="J9:J10"/>
    <mergeCell ref="K9:K10"/>
    <mergeCell ref="U9:U10"/>
    <mergeCell ref="M9:M10"/>
    <mergeCell ref="N9:N10"/>
    <mergeCell ref="O9:O10"/>
    <mergeCell ref="L9:L10"/>
    <mergeCell ref="B1:D1"/>
    <mergeCell ref="G5:H5"/>
    <mergeCell ref="G2:N3"/>
    <mergeCell ref="I7:I8"/>
    <mergeCell ref="J7:J8"/>
    <mergeCell ref="K7:K8"/>
    <mergeCell ref="L7:L8"/>
    <mergeCell ref="M7:M8"/>
    <mergeCell ref="N7:N8"/>
  </mergeCells>
  <conditionalFormatting sqref="B7:B12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2">
    <cfRule type="containsBlanks" dxfId="6" priority="1">
      <formula>LEN(TRIM(D7))=0</formula>
    </cfRule>
  </conditionalFormatting>
  <conditionalFormatting sqref="G7:H12 R7:R12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2">
    <cfRule type="notContainsBlanks" dxfId="2" priority="70">
      <formula>LEN(TRIM(G7))&gt;0</formula>
    </cfRule>
  </conditionalFormatting>
  <conditionalFormatting sqref="T7:T12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1"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2024-07-09T05:17:27Z</cp:lastPrinted>
  <dcterms:created xsi:type="dcterms:W3CDTF">2014-03-05T12:43:32Z</dcterms:created>
  <dcterms:modified xsi:type="dcterms:W3CDTF">2024-07-09T07:13:55Z</dcterms:modified>
</cp:coreProperties>
</file>